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225" windowHeight="77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 l="1"/>
  <c r="G26" s="1"/>
  <c r="G22" l="1"/>
  <c r="G27" s="1"/>
  <c r="G23" l="1"/>
  <c r="G28" s="1"/>
</calcChain>
</file>

<file path=xl/sharedStrings.xml><?xml version="1.0" encoding="utf-8"?>
<sst xmlns="http://schemas.openxmlformats.org/spreadsheetml/2006/main" count="33" uniqueCount="26">
  <si>
    <t>This fee schedule shows the Call Report and Electronic Data Processing Fees of IDFPR/DOB.</t>
  </si>
  <si>
    <t xml:space="preserve">BANK NAME: </t>
  </si>
  <si>
    <t xml:space="preserve">BANK ASSETS (000): </t>
  </si>
  <si>
    <t>Instructions:  When entering assets, enter them as thousands</t>
  </si>
  <si>
    <t>Annual Fixed Fee</t>
  </si>
  <si>
    <t>Enter Data</t>
  </si>
  <si>
    <t>Fee Rate</t>
  </si>
  <si>
    <t>Per</t>
  </si>
  <si>
    <t>of the First</t>
  </si>
  <si>
    <t>of the Next</t>
  </si>
  <si>
    <t>Over</t>
  </si>
  <si>
    <t>Estimated Total Annual Fee:</t>
  </si>
  <si>
    <t>Quarterly Call Report Fee:</t>
  </si>
  <si>
    <t>Quarterly EDP Fee:</t>
  </si>
  <si>
    <t>Estimated Total Quarterly Fee:</t>
  </si>
  <si>
    <t>DIVISION OF BANKING  (Schedule effective January 1, 2016):</t>
  </si>
  <si>
    <t>All Assets used to figure Bank Regulatory fees will be obtained</t>
  </si>
  <si>
    <t>from the prior quarter's call reports, NOT the 12/31 call reports.</t>
  </si>
  <si>
    <t>NONE</t>
  </si>
  <si>
    <t>TOTAL CALL REPORT REGULATORY FEE</t>
  </si>
  <si>
    <t>**</t>
  </si>
  <si>
    <t>**  This total does NOT include examination charges or rating fees in the event the institution requires extra supervision by the Department.</t>
  </si>
  <si>
    <t xml:space="preserve">*State Banks are billed on a quarterly basis.  The total annual fee is calculated and then divided by 4 quarters to determine a quarterly fee for each bank. </t>
  </si>
  <si>
    <t>CALL REPORT FEE CALCULATOR  -- BANKS AND TRUSTS --  CLEAR FEE SCHEDULE GENERATOR</t>
  </si>
  <si>
    <r>
      <t xml:space="preserve">Asset Level  </t>
    </r>
    <r>
      <rPr>
        <sz val="11"/>
        <rFont val="Arial"/>
        <family val="2"/>
      </rPr>
      <t>(thousands)</t>
    </r>
  </si>
  <si>
    <r>
      <t xml:space="preserve">Annual EDP Fee </t>
    </r>
    <r>
      <rPr>
        <sz val="11"/>
        <rFont val="Arial"/>
        <family val="2"/>
      </rPr>
      <t>(% of Annual Call Report Fee)</t>
    </r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</si>
</sst>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00"/>
    <numFmt numFmtId="165" formatCode="&quot;$&quot;#,##0"/>
  </numFmts>
  <fonts count="20">
    <font>
      <sz val="10"/>
      <name val="Arial"/>
    </font>
    <font>
      <sz val="10"/>
      <name val="Arial"/>
      <family val="2"/>
    </font>
    <font>
      <b/>
      <sz val="13"/>
      <name val="TimesNewRomanPS"/>
    </font>
    <font>
      <b/>
      <sz val="14"/>
      <name val="TimesNewRomanPS"/>
    </font>
    <font>
      <i/>
      <sz val="14"/>
      <name val="TimesNewRomanPS"/>
      <family val="1"/>
    </font>
    <font>
      <sz val="14"/>
      <name val="Arial"/>
      <family val="2"/>
    </font>
    <font>
      <b/>
      <sz val="12"/>
      <name val="TimesNewRomanPS"/>
    </font>
    <font>
      <sz val="8"/>
      <name val="Arial"/>
      <family val="2"/>
    </font>
    <font>
      <sz val="11"/>
      <name val="Arial"/>
      <family val="2"/>
    </font>
    <font>
      <b/>
      <sz val="11"/>
      <name val="TimesNewRomanPS"/>
      <family val="1"/>
    </font>
    <font>
      <b/>
      <sz val="11"/>
      <name val="TimesNewRomanPS"/>
    </font>
    <font>
      <b/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sz val="13"/>
      <name val="Arial"/>
      <family val="2"/>
    </font>
    <font>
      <b/>
      <sz val="13"/>
      <name val="TimesNewRomanPS"/>
      <family val="1"/>
    </font>
    <font>
      <sz val="13"/>
      <name val="TimesNewRomanPS"/>
      <family val="1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5" fontId="3" fillId="2" borderId="0" xfId="1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 vertical="center" wrapText="1"/>
    </xf>
    <xf numFmtId="0" fontId="5" fillId="2" borderId="0" xfId="0" applyFont="1" applyFill="1" applyAlignment="1" applyProtection="1">
      <alignment horizontal="centerContinuous" vertical="center"/>
    </xf>
    <xf numFmtId="7" fontId="6" fillId="0" borderId="0" xfId="0" applyNumberFormat="1" applyFont="1" applyFill="1" applyBorder="1" applyProtection="1"/>
    <xf numFmtId="0" fontId="8" fillId="0" borderId="0" xfId="0" applyFont="1"/>
    <xf numFmtId="0" fontId="5" fillId="0" borderId="0" xfId="0" applyFont="1"/>
    <xf numFmtId="0" fontId="6" fillId="0" borderId="0" xfId="0" applyFont="1" applyBorder="1" applyAlignment="1" applyProtection="1">
      <alignment wrapText="1"/>
    </xf>
    <xf numFmtId="0" fontId="3" fillId="2" borderId="0" xfId="0" applyFont="1" applyFill="1" applyAlignment="1" applyProtection="1">
      <alignment horizontal="centerContinuous" vertical="center"/>
    </xf>
    <xf numFmtId="0" fontId="1" fillId="0" borderId="0" xfId="0" applyFont="1" applyProtection="1"/>
    <xf numFmtId="0" fontId="11" fillId="0" borderId="0" xfId="0" applyFont="1" applyProtection="1"/>
    <xf numFmtId="0" fontId="8" fillId="0" borderId="0" xfId="0" applyFont="1" applyProtection="1"/>
    <xf numFmtId="0" fontId="12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2" fillId="0" borderId="0" xfId="0" applyFont="1" applyAlignment="1" applyProtection="1">
      <alignment horizontal="right"/>
    </xf>
    <xf numFmtId="0" fontId="12" fillId="8" borderId="23" xfId="0" applyFont="1" applyFill="1" applyBorder="1" applyAlignment="1" applyProtection="1">
      <protection locked="0"/>
    </xf>
    <xf numFmtId="5" fontId="12" fillId="0" borderId="0" xfId="1" applyNumberFormat="1" applyFont="1" applyFill="1" applyBorder="1" applyProtection="1"/>
    <xf numFmtId="5" fontId="14" fillId="8" borderId="2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/>
    <xf numFmtId="0" fontId="12" fillId="3" borderId="1" xfId="0" applyFont="1" applyFill="1" applyBorder="1" applyAlignment="1" applyProtection="1">
      <alignment horizontal="center" wrapText="1"/>
    </xf>
    <xf numFmtId="0" fontId="12" fillId="3" borderId="2" xfId="0" applyFont="1" applyFill="1" applyBorder="1" applyAlignment="1" applyProtection="1">
      <alignment horizontal="center" wrapText="1"/>
    </xf>
    <xf numFmtId="7" fontId="12" fillId="7" borderId="3" xfId="1" applyNumberFormat="1" applyFont="1" applyFill="1" applyBorder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39" fontId="8" fillId="0" borderId="0" xfId="0" applyNumberFormat="1" applyFont="1" applyBorder="1" applyProtection="1"/>
    <xf numFmtId="0" fontId="12" fillId="3" borderId="1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2" fillId="3" borderId="4" xfId="0" applyFont="1" applyFill="1" applyBorder="1" applyProtection="1"/>
    <xf numFmtId="0" fontId="12" fillId="3" borderId="5" xfId="0" applyFont="1" applyFill="1" applyBorder="1" applyAlignment="1" applyProtection="1">
      <alignment horizontal="center"/>
    </xf>
    <xf numFmtId="165" fontId="8" fillId="4" borderId="7" xfId="0" applyNumberFormat="1" applyFont="1" applyFill="1" applyBorder="1" applyAlignment="1" applyProtection="1">
      <alignment horizontal="center"/>
    </xf>
    <xf numFmtId="0" fontId="8" fillId="4" borderId="7" xfId="0" applyFont="1" applyFill="1" applyBorder="1" applyAlignment="1" applyProtection="1">
      <alignment horizontal="left"/>
    </xf>
    <xf numFmtId="165" fontId="8" fillId="4" borderId="7" xfId="0" applyNumberFormat="1" applyFont="1" applyFill="1" applyBorder="1" applyAlignment="1" applyProtection="1">
      <alignment horizontal="right" indent="6"/>
    </xf>
    <xf numFmtId="165" fontId="8" fillId="4" borderId="8" xfId="0" applyNumberFormat="1" applyFont="1" applyFill="1" applyBorder="1" applyAlignment="1" applyProtection="1">
      <alignment horizontal="right" indent="6"/>
    </xf>
    <xf numFmtId="7" fontId="8" fillId="0" borderId="9" xfId="0" applyNumberFormat="1" applyFont="1" applyBorder="1" applyProtection="1"/>
    <xf numFmtId="165" fontId="8" fillId="5" borderId="11" xfId="0" applyNumberFormat="1" applyFont="1" applyFill="1" applyBorder="1" applyAlignment="1" applyProtection="1">
      <alignment horizontal="center"/>
    </xf>
    <xf numFmtId="0" fontId="8" fillId="5" borderId="11" xfId="0" applyFont="1" applyFill="1" applyBorder="1" applyAlignment="1" applyProtection="1">
      <alignment horizontal="left"/>
    </xf>
    <xf numFmtId="165" fontId="8" fillId="5" borderId="11" xfId="0" applyNumberFormat="1" applyFont="1" applyFill="1" applyBorder="1" applyAlignment="1" applyProtection="1">
      <alignment horizontal="right" indent="6"/>
    </xf>
    <xf numFmtId="165" fontId="8" fillId="5" borderId="12" xfId="0" applyNumberFormat="1" applyFont="1" applyFill="1" applyBorder="1" applyAlignment="1" applyProtection="1">
      <alignment horizontal="right" indent="6"/>
    </xf>
    <xf numFmtId="7" fontId="8" fillId="0" borderId="13" xfId="0" applyNumberFormat="1" applyFont="1" applyBorder="1" applyProtection="1"/>
    <xf numFmtId="165" fontId="8" fillId="4" borderId="15" xfId="0" applyNumberFormat="1" applyFont="1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165" fontId="8" fillId="4" borderId="15" xfId="0" applyNumberFormat="1" applyFont="1" applyFill="1" applyBorder="1" applyAlignment="1" applyProtection="1">
      <alignment horizontal="right" indent="6"/>
    </xf>
    <xf numFmtId="165" fontId="8" fillId="4" borderId="16" xfId="0" applyNumberFormat="1" applyFont="1" applyFill="1" applyBorder="1" applyAlignment="1" applyProtection="1">
      <alignment horizontal="right" indent="6"/>
    </xf>
    <xf numFmtId="165" fontId="8" fillId="4" borderId="18" xfId="0" applyNumberFormat="1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left"/>
    </xf>
    <xf numFmtId="165" fontId="8" fillId="4" borderId="18" xfId="0" applyNumberFormat="1" applyFont="1" applyFill="1" applyBorder="1" applyAlignment="1" applyProtection="1">
      <alignment horizontal="right" indent="6"/>
    </xf>
    <xf numFmtId="165" fontId="8" fillId="4" borderId="19" xfId="0" applyNumberFormat="1" applyFont="1" applyFill="1" applyBorder="1" applyAlignment="1" applyProtection="1">
      <alignment horizontal="right" indent="6"/>
    </xf>
    <xf numFmtId="7" fontId="8" fillId="0" borderId="28" xfId="0" applyNumberFormat="1" applyFont="1" applyBorder="1" applyProtection="1"/>
    <xf numFmtId="164" fontId="12" fillId="0" borderId="0" xfId="0" applyNumberFormat="1" applyFont="1" applyFill="1" applyBorder="1" applyProtection="1"/>
    <xf numFmtId="165" fontId="16" fillId="6" borderId="4" xfId="0" applyNumberFormat="1" applyFont="1" applyFill="1" applyBorder="1" applyAlignment="1" applyProtection="1">
      <alignment horizontal="right"/>
    </xf>
    <xf numFmtId="7" fontId="12" fillId="7" borderId="3" xfId="0" applyNumberFormat="1" applyFont="1" applyFill="1" applyBorder="1" applyProtection="1"/>
    <xf numFmtId="0" fontId="12" fillId="8" borderId="26" xfId="0" applyFont="1" applyFill="1" applyBorder="1" applyAlignment="1" applyProtection="1">
      <alignment horizontal="left" indent="1"/>
    </xf>
    <xf numFmtId="0" fontId="12" fillId="8" borderId="20" xfId="0" applyFont="1" applyFill="1" applyBorder="1" applyAlignment="1" applyProtection="1">
      <alignment horizontal="left" indent="1"/>
    </xf>
    <xf numFmtId="9" fontId="12" fillId="10" borderId="27" xfId="1" applyNumberFormat="1" applyFont="1" applyFill="1" applyBorder="1" applyProtection="1"/>
    <xf numFmtId="7" fontId="8" fillId="0" borderId="3" xfId="0" applyNumberFormat="1" applyFont="1" applyBorder="1" applyProtection="1"/>
    <xf numFmtId="0" fontId="12" fillId="5" borderId="1" xfId="0" applyFont="1" applyFill="1" applyBorder="1" applyAlignment="1" applyProtection="1">
      <alignment horizontal="left" indent="1"/>
    </xf>
    <xf numFmtId="7" fontId="12" fillId="0" borderId="3" xfId="0" applyNumberFormat="1" applyFont="1" applyBorder="1" applyProtection="1"/>
    <xf numFmtId="0" fontId="8" fillId="9" borderId="0" xfId="0" applyFont="1" applyFill="1"/>
    <xf numFmtId="0" fontId="9" fillId="9" borderId="0" xfId="0" applyFont="1" applyFill="1" applyBorder="1" applyAlignment="1" applyProtection="1">
      <alignment horizontal="left" indent="1"/>
    </xf>
    <xf numFmtId="7" fontId="10" fillId="9" borderId="0" xfId="0" applyNumberFormat="1" applyFont="1" applyFill="1" applyBorder="1" applyProtection="1"/>
    <xf numFmtId="0" fontId="17" fillId="0" borderId="0" xfId="0" applyFont="1"/>
    <xf numFmtId="0" fontId="18" fillId="0" borderId="1" xfId="0" applyFont="1" applyFill="1" applyBorder="1" applyAlignment="1" applyProtection="1">
      <alignment horizontal="left"/>
    </xf>
    <xf numFmtId="7" fontId="19" fillId="0" borderId="3" xfId="0" applyNumberFormat="1" applyFont="1" applyBorder="1" applyProtection="1"/>
    <xf numFmtId="0" fontId="18" fillId="0" borderId="1" xfId="0" applyFont="1" applyBorder="1" applyAlignment="1" applyProtection="1">
      <alignment horizontal="left" wrapText="1" indent="1"/>
    </xf>
    <xf numFmtId="7" fontId="19" fillId="0" borderId="30" xfId="0" applyNumberFormat="1" applyFont="1" applyBorder="1" applyProtection="1"/>
    <xf numFmtId="0" fontId="18" fillId="5" borderId="1" xfId="0" applyFont="1" applyFill="1" applyBorder="1" applyAlignment="1" applyProtection="1">
      <alignment horizontal="left"/>
    </xf>
    <xf numFmtId="7" fontId="2" fillId="0" borderId="29" xfId="0" applyNumberFormat="1" applyFont="1" applyBorder="1" applyProtection="1"/>
    <xf numFmtId="0" fontId="8" fillId="8" borderId="24" xfId="0" applyFont="1" applyFill="1" applyBorder="1" applyAlignment="1" applyProtection="1">
      <protection locked="0"/>
    </xf>
    <xf numFmtId="0" fontId="8" fillId="8" borderId="25" xfId="0" applyFont="1" applyFill="1" applyBorder="1" applyAlignment="1" applyProtection="1">
      <protection locked="0"/>
    </xf>
    <xf numFmtId="164" fontId="12" fillId="4" borderId="6" xfId="0" applyNumberFormat="1" applyFont="1" applyFill="1" applyBorder="1" applyAlignment="1" applyProtection="1">
      <alignment horizontal="center"/>
    </xf>
    <xf numFmtId="164" fontId="12" fillId="5" borderId="10" xfId="0" applyNumberFormat="1" applyFont="1" applyFill="1" applyBorder="1" applyAlignment="1" applyProtection="1">
      <alignment horizontal="center"/>
    </xf>
    <xf numFmtId="164" fontId="12" fillId="4" borderId="14" xfId="0" applyNumberFormat="1" applyFont="1" applyFill="1" applyBorder="1" applyAlignment="1" applyProtection="1">
      <alignment horizontal="center"/>
    </xf>
    <xf numFmtId="164" fontId="12" fillId="4" borderId="17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right"/>
    </xf>
    <xf numFmtId="0" fontId="8" fillId="0" borderId="21" xfId="0" applyFont="1" applyBorder="1" applyAlignment="1" applyProtection="1">
      <alignment horizontal="right"/>
    </xf>
    <xf numFmtId="0" fontId="8" fillId="8" borderId="9" xfId="0" applyFont="1" applyFill="1" applyBorder="1" applyAlignment="1" applyProtection="1">
      <alignment horizontal="left" indent="1"/>
    </xf>
    <xf numFmtId="0" fontId="8" fillId="5" borderId="21" xfId="0" applyFont="1" applyFill="1" applyBorder="1" applyAlignment="1" applyProtection="1">
      <alignment horizontal="left" indent="1"/>
    </xf>
    <xf numFmtId="0" fontId="8" fillId="5" borderId="21" xfId="0" applyFont="1" applyFill="1" applyBorder="1" applyProtection="1"/>
    <xf numFmtId="0" fontId="8" fillId="9" borderId="0" xfId="0" applyFont="1" applyFill="1" applyProtection="1"/>
    <xf numFmtId="0" fontId="8" fillId="9" borderId="0" xfId="0" applyFont="1" applyFill="1" applyBorder="1" applyAlignment="1" applyProtection="1">
      <alignment horizontal="left" indent="1"/>
    </xf>
    <xf numFmtId="0" fontId="8" fillId="9" borderId="0" xfId="0" applyFont="1" applyFill="1" applyBorder="1" applyProtection="1"/>
    <xf numFmtId="0" fontId="0" fillId="0" borderId="0" xfId="0" applyProtection="1"/>
    <xf numFmtId="0" fontId="0" fillId="0" borderId="0" xfId="0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17" fillId="0" borderId="0" xfId="0" applyFont="1" applyProtection="1"/>
    <xf numFmtId="0" fontId="17" fillId="0" borderId="21" xfId="0" applyFont="1" applyBorder="1" applyAlignment="1" applyProtection="1"/>
    <xf numFmtId="0" fontId="17" fillId="0" borderId="21" xfId="0" applyFont="1" applyBorder="1" applyAlignment="1" applyProtection="1">
      <alignment horizontal="left" wrapText="1" indent="1"/>
    </xf>
    <xf numFmtId="0" fontId="0" fillId="0" borderId="0" xfId="0" applyAlignment="1" applyProtection="1">
      <alignment wrapText="1"/>
    </xf>
    <xf numFmtId="0" fontId="0" fillId="0" borderId="0" xfId="0" quotePrefix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zoomScale="75" zoomScaleNormal="75" workbookViewId="0">
      <selection activeCell="E6" sqref="E6:G6"/>
    </sheetView>
  </sheetViews>
  <sheetFormatPr defaultRowHeight="12.75"/>
  <cols>
    <col min="1" max="1" width="2.140625" customWidth="1"/>
    <col min="2" max="2" width="34.7109375" customWidth="1"/>
    <col min="3" max="3" width="20.85546875" customWidth="1"/>
    <col min="4" max="4" width="17" customWidth="1"/>
    <col min="5" max="5" width="28" customWidth="1"/>
    <col min="6" max="6" width="12.28515625" customWidth="1"/>
    <col min="7" max="7" width="30.42578125" customWidth="1"/>
  </cols>
  <sheetData>
    <row r="1" spans="1:7" s="6" customFormat="1" ht="46.5" customHeight="1">
      <c r="B1" s="8" t="s">
        <v>23</v>
      </c>
      <c r="C1" s="1"/>
      <c r="D1" s="2"/>
      <c r="E1" s="2"/>
      <c r="F1" s="3"/>
      <c r="G1" s="3"/>
    </row>
    <row r="2" spans="1:7" s="5" customFormat="1" ht="15">
      <c r="B2" s="10" t="s">
        <v>15</v>
      </c>
      <c r="C2" s="10"/>
      <c r="D2" s="10"/>
      <c r="E2" s="10" t="s">
        <v>16</v>
      </c>
      <c r="F2" s="10"/>
    </row>
    <row r="3" spans="1:7" s="5" customFormat="1" ht="15">
      <c r="B3" s="10"/>
      <c r="C3" s="10"/>
      <c r="D3" s="10"/>
      <c r="E3" s="10" t="s">
        <v>17</v>
      </c>
      <c r="F3" s="10"/>
    </row>
    <row r="4" spans="1:7" s="5" customFormat="1" ht="15">
      <c r="B4" s="11" t="s">
        <v>0</v>
      </c>
      <c r="C4" s="10"/>
      <c r="D4" s="10"/>
      <c r="E4" s="10"/>
      <c r="F4" s="10"/>
    </row>
    <row r="5" spans="1:7" s="5" customFormat="1" ht="15.75" thickBot="1">
      <c r="B5" s="12"/>
      <c r="D5" s="13"/>
      <c r="E5" s="13"/>
    </row>
    <row r="6" spans="1:7" s="5" customFormat="1" ht="16.5" thickTop="1" thickBot="1">
      <c r="B6" s="12"/>
      <c r="D6" s="14" t="s">
        <v>1</v>
      </c>
      <c r="E6" s="15"/>
      <c r="F6" s="66"/>
      <c r="G6" s="67"/>
    </row>
    <row r="7" spans="1:7" s="5" customFormat="1" ht="16.5" thickTop="1" thickBot="1">
      <c r="B7" s="12"/>
      <c r="C7" s="16"/>
      <c r="D7" s="14" t="s">
        <v>2</v>
      </c>
      <c r="E7" s="17"/>
      <c r="F7" s="11"/>
      <c r="G7" s="18"/>
    </row>
    <row r="8" spans="1:7" s="5" customFormat="1" ht="16.5" thickTop="1" thickBot="1">
      <c r="A8" s="11"/>
      <c r="B8" s="12"/>
      <c r="C8" s="11"/>
      <c r="D8" s="18" t="s">
        <v>3</v>
      </c>
      <c r="E8" s="18"/>
      <c r="F8" s="18"/>
      <c r="G8" s="18"/>
    </row>
    <row r="9" spans="1:7" s="5" customFormat="1" ht="15.75" thickBot="1">
      <c r="A9" s="11"/>
      <c r="B9" s="12"/>
      <c r="C9" s="16"/>
      <c r="D9" s="11"/>
      <c r="E9" s="19" t="s">
        <v>4</v>
      </c>
      <c r="F9" s="20"/>
      <c r="G9" s="21" t="s">
        <v>18</v>
      </c>
    </row>
    <row r="10" spans="1:7" s="5" customFormat="1" ht="15">
      <c r="A10" s="11"/>
      <c r="B10" s="22" t="s">
        <v>5</v>
      </c>
      <c r="C10" s="16"/>
      <c r="D10" s="13"/>
      <c r="E10" s="22" t="s">
        <v>5</v>
      </c>
      <c r="F10" s="11"/>
      <c r="G10" s="23"/>
    </row>
    <row r="11" spans="1:7" s="5" customFormat="1" ht="15">
      <c r="A11" s="11"/>
      <c r="B11" s="24" t="s">
        <v>6</v>
      </c>
      <c r="C11" s="25" t="s">
        <v>7</v>
      </c>
      <c r="D11" s="26"/>
      <c r="E11" s="25" t="s">
        <v>24</v>
      </c>
      <c r="F11" s="27"/>
      <c r="G11" s="23"/>
    </row>
    <row r="12" spans="1:7" s="5" customFormat="1" ht="15">
      <c r="A12" s="11"/>
      <c r="B12" s="68">
        <v>0.19295000000000001</v>
      </c>
      <c r="C12" s="28">
        <v>1000</v>
      </c>
      <c r="D12" s="29" t="s">
        <v>8</v>
      </c>
      <c r="E12" s="30">
        <v>5000</v>
      </c>
      <c r="F12" s="31"/>
      <c r="G12" s="32">
        <f>IF($E$7&lt;$E12,ROUND($E$7*B12,2),ROUND($E12*B12,2))</f>
        <v>0</v>
      </c>
    </row>
    <row r="13" spans="1:7" s="5" customFormat="1" ht="15">
      <c r="A13" s="11"/>
      <c r="B13" s="69">
        <v>0.18160000000000001</v>
      </c>
      <c r="C13" s="33">
        <v>1000</v>
      </c>
      <c r="D13" s="34" t="s">
        <v>9</v>
      </c>
      <c r="E13" s="35">
        <v>20000</v>
      </c>
      <c r="F13" s="36"/>
      <c r="G13" s="37">
        <f>IF($E$7&lt;=SUM($E$12:E12),0,IF( AND( SUM($E$12:E12)&lt;$E$7, $E$7&lt;=SUM($E$12:E13)),ROUND(SUM(SUM($E$7-SUM($E$12:E12))*B13),2),ROUND(E13*B13,2)))</f>
        <v>0</v>
      </c>
    </row>
    <row r="14" spans="1:7" s="5" customFormat="1" ht="15">
      <c r="A14" s="11"/>
      <c r="B14" s="70">
        <v>0.15890000000000001</v>
      </c>
      <c r="C14" s="38">
        <v>1000</v>
      </c>
      <c r="D14" s="39" t="s">
        <v>9</v>
      </c>
      <c r="E14" s="40">
        <v>75000</v>
      </c>
      <c r="F14" s="41"/>
      <c r="G14" s="37">
        <f>IF($E$7&lt;=SUM($E$12:E13),0,IF( AND( SUM($E$12:E13)&lt;$E$7, $E$7&lt;=SUM($E$12:E14)),ROUND(SUM(SUM($E$7-SUM($E$12:E13))*B14),2),ROUND(E14*B14,2)))</f>
        <v>0</v>
      </c>
    </row>
    <row r="15" spans="1:7" s="5" customFormat="1" ht="15">
      <c r="A15" s="11"/>
      <c r="B15" s="69">
        <v>0.107825</v>
      </c>
      <c r="C15" s="33">
        <v>1000</v>
      </c>
      <c r="D15" s="34" t="s">
        <v>9</v>
      </c>
      <c r="E15" s="35">
        <v>400000</v>
      </c>
      <c r="F15" s="36"/>
      <c r="G15" s="37">
        <f>IF($E$7&lt;=SUM($E$12:E14),0,IF( AND( SUM($E$12:E14)&lt;$E$7, $E$7&lt;=SUM($E$12:E15)),ROUND(SUM(SUM($E$7-SUM($E$12:E14))*B15),2),ROUND(E15*B15,2)))</f>
        <v>0</v>
      </c>
    </row>
    <row r="16" spans="1:7" s="5" customFormat="1" ht="15">
      <c r="A16" s="11"/>
      <c r="B16" s="70">
        <v>8.5125000000000006E-2</v>
      </c>
      <c r="C16" s="38">
        <v>1000</v>
      </c>
      <c r="D16" s="39" t="s">
        <v>9</v>
      </c>
      <c r="E16" s="40">
        <v>500000</v>
      </c>
      <c r="F16" s="41"/>
      <c r="G16" s="37">
        <f>IF($E$7&lt;=SUM($E$12:E15),0,IF( AND( SUM($E$12:E15)&lt;$E$7, $E$7&lt;=SUM($E$12:E16)),ROUND(SUM(SUM($E$7-SUM($E$12:E15))*B16),2),ROUND(E16*B16,2)))</f>
        <v>0</v>
      </c>
    </row>
    <row r="17" spans="1:8" s="5" customFormat="1" ht="15">
      <c r="A17" s="11"/>
      <c r="B17" s="69">
        <v>6.2425000000000001E-2</v>
      </c>
      <c r="C17" s="33">
        <v>1000</v>
      </c>
      <c r="D17" s="34" t="s">
        <v>9</v>
      </c>
      <c r="E17" s="35">
        <v>19000000</v>
      </c>
      <c r="F17" s="36"/>
      <c r="G17" s="37">
        <f>IF($E$7&lt;=SUM($E$12:E16),0,IF( AND( SUM($E$12:E16)&lt;$E$7, $E$7&lt;=SUM($E$12:E17)),ROUND(SUM(SUM($E$7-SUM($E$12:E16))*B17),2),ROUND(E17*B17,2)))</f>
        <v>0</v>
      </c>
    </row>
    <row r="18" spans="1:8" s="5" customFormat="1" ht="15">
      <c r="A18" s="11"/>
      <c r="B18" s="70">
        <v>2.2700000000000001E-2</v>
      </c>
      <c r="C18" s="38">
        <v>1000</v>
      </c>
      <c r="D18" s="39" t="s">
        <v>9</v>
      </c>
      <c r="E18" s="40">
        <v>30000000</v>
      </c>
      <c r="F18" s="41"/>
      <c r="G18" s="37">
        <f>IF($E$7&lt;=SUM($E$12:E17),0,IF( AND( SUM($E$12:E17)&lt;$E$7, $E$7&lt;=SUM($E$12:E18)),ROUND(SUM(SUM($E$7-SUM($E$12:E17))*B18),2),ROUND(E18*B18,2)))</f>
        <v>0</v>
      </c>
    </row>
    <row r="19" spans="1:8" s="5" customFormat="1" ht="15">
      <c r="A19" s="11"/>
      <c r="B19" s="69">
        <v>1.1350000000000001E-2</v>
      </c>
      <c r="C19" s="33">
        <v>1000</v>
      </c>
      <c r="D19" s="34" t="s">
        <v>9</v>
      </c>
      <c r="E19" s="35">
        <v>50000000</v>
      </c>
      <c r="F19" s="36"/>
      <c r="G19" s="37">
        <f>IF($E$7&lt;=SUM($E$12:E18),0,IF( AND( SUM($E$12:E18)&lt;$E$7, $E$7&lt;=SUM($E$12:E19)),ROUND(SUM(SUM($E$7-SUM($E$12:E18))*B19),2),ROUND(E19*B19,2)))</f>
        <v>0</v>
      </c>
    </row>
    <row r="20" spans="1:8" s="5" customFormat="1" ht="15.75" thickBot="1">
      <c r="A20" s="11"/>
      <c r="B20" s="71">
        <v>5.6750000000000004E-3</v>
      </c>
      <c r="C20" s="42">
        <v>1000</v>
      </c>
      <c r="D20" s="43" t="s">
        <v>10</v>
      </c>
      <c r="E20" s="44">
        <v>100000000</v>
      </c>
      <c r="F20" s="45"/>
      <c r="G20" s="46">
        <f>IF(SUM($E$12:$E20)&lt;=$E$7,ROUND(SUM(SUM($E$7-SUM($E$12:$E20))*$B20),2),0 )</f>
        <v>0</v>
      </c>
    </row>
    <row r="21" spans="1:8" s="5" customFormat="1" ht="15.75" thickBot="1">
      <c r="A21" s="11"/>
      <c r="B21" s="47"/>
      <c r="C21" s="47"/>
      <c r="D21" s="48" t="s">
        <v>19</v>
      </c>
      <c r="E21" s="72"/>
      <c r="F21" s="73"/>
      <c r="G21" s="49">
        <f>SUM(G12:G20)</f>
        <v>0</v>
      </c>
    </row>
    <row r="22" spans="1:8" s="5" customFormat="1" ht="15.75" thickBot="1">
      <c r="A22" s="11"/>
      <c r="B22" s="11"/>
      <c r="C22" s="50" t="s">
        <v>25</v>
      </c>
      <c r="D22" s="51"/>
      <c r="E22" s="74"/>
      <c r="F22" s="52">
        <v>0.16</v>
      </c>
      <c r="G22" s="53">
        <f>G21*$F$22</f>
        <v>0</v>
      </c>
    </row>
    <row r="23" spans="1:8" s="5" customFormat="1" ht="15.75" thickBot="1">
      <c r="A23" s="11"/>
      <c r="B23" s="11"/>
      <c r="C23" s="54" t="s">
        <v>11</v>
      </c>
      <c r="D23" s="75"/>
      <c r="E23" s="75"/>
      <c r="F23" s="76"/>
      <c r="G23" s="55">
        <f>G21+G22</f>
        <v>0</v>
      </c>
    </row>
    <row r="24" spans="1:8" s="56" customFormat="1" ht="14.25">
      <c r="A24" s="77"/>
      <c r="B24" s="77"/>
      <c r="C24" s="57"/>
      <c r="D24" s="78"/>
      <c r="E24" s="78"/>
      <c r="F24" s="79"/>
      <c r="G24" s="58"/>
    </row>
    <row r="25" spans="1:8" ht="16.5" thickBot="1">
      <c r="A25" s="80"/>
      <c r="B25" s="80"/>
      <c r="C25" s="81"/>
      <c r="D25" s="82"/>
      <c r="E25" s="82"/>
      <c r="F25" s="80"/>
      <c r="G25" s="4"/>
    </row>
    <row r="26" spans="1:8" s="59" customFormat="1" ht="17.25" thickBot="1">
      <c r="A26" s="83"/>
      <c r="B26" s="83"/>
      <c r="C26" s="60" t="s">
        <v>12</v>
      </c>
      <c r="D26" s="84"/>
      <c r="E26" s="84"/>
      <c r="F26" s="84"/>
      <c r="G26" s="61">
        <f>G21/4</f>
        <v>0</v>
      </c>
    </row>
    <row r="27" spans="1:8" s="59" customFormat="1" ht="17.25" thickBot="1">
      <c r="A27" s="83"/>
      <c r="B27" s="83"/>
      <c r="C27" s="62" t="s">
        <v>13</v>
      </c>
      <c r="D27" s="85"/>
      <c r="E27" s="85"/>
      <c r="F27" s="85"/>
      <c r="G27" s="63">
        <f>G22/4</f>
        <v>0</v>
      </c>
    </row>
    <row r="28" spans="1:8" s="59" customFormat="1" ht="18" thickTop="1" thickBot="1">
      <c r="A28" s="83"/>
      <c r="B28" s="83"/>
      <c r="C28" s="64" t="s">
        <v>14</v>
      </c>
      <c r="D28" s="84"/>
      <c r="E28" s="84"/>
      <c r="F28" s="84"/>
      <c r="G28" s="65">
        <f>G23/4</f>
        <v>0</v>
      </c>
      <c r="H28" s="59" t="s">
        <v>20</v>
      </c>
    </row>
    <row r="29" spans="1:8" ht="13.5" thickTop="1">
      <c r="A29" s="80"/>
      <c r="B29" s="80"/>
      <c r="C29" s="80"/>
      <c r="D29" s="80"/>
      <c r="E29" s="80"/>
      <c r="F29" s="80"/>
      <c r="G29" s="80"/>
    </row>
    <row r="30" spans="1:8" ht="30" customHeight="1">
      <c r="A30" s="80"/>
      <c r="B30" s="7" t="s">
        <v>22</v>
      </c>
      <c r="C30" s="86"/>
      <c r="D30" s="86"/>
      <c r="E30" s="86"/>
      <c r="F30" s="86"/>
      <c r="G30" s="86"/>
    </row>
    <row r="31" spans="1:8">
      <c r="A31" s="80"/>
      <c r="B31" s="80"/>
      <c r="C31" s="80"/>
      <c r="D31" s="80"/>
      <c r="E31" s="80"/>
      <c r="F31" s="80"/>
      <c r="G31" s="87"/>
    </row>
    <row r="32" spans="1:8">
      <c r="A32" s="80"/>
      <c r="B32" s="9" t="s">
        <v>21</v>
      </c>
      <c r="C32" s="80"/>
      <c r="D32" s="80"/>
      <c r="E32" s="80"/>
      <c r="F32" s="80"/>
      <c r="G32" s="80"/>
    </row>
  </sheetData>
  <sheetProtection password="DA99" sheet="1" objects="1" scenarios="1" selectLockedCells="1"/>
  <mergeCells count="6">
    <mergeCell ref="C28:F28"/>
    <mergeCell ref="B30:G30"/>
    <mergeCell ref="D21:F21"/>
    <mergeCell ref="E6:G6"/>
    <mergeCell ref="C26:F26"/>
    <mergeCell ref="C27:F27"/>
  </mergeCells>
  <phoneticPr fontId="7" type="noConversion"/>
  <pageMargins left="0.75" right="0.75" top="1" bottom="1" header="0.5" footer="0.5"/>
  <headerFooter alignWithMargins="0"/>
  <ignoredErrors>
    <ignoredError sqref="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Illinois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drogers</dc:creator>
  <cp:lastModifiedBy>diana.rogers</cp:lastModifiedBy>
  <dcterms:created xsi:type="dcterms:W3CDTF">2011-01-04T17:20:48Z</dcterms:created>
  <dcterms:modified xsi:type="dcterms:W3CDTF">2016-03-21T23:40:44Z</dcterms:modified>
</cp:coreProperties>
</file>